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94" windowHeight="8554"/>
  </bookViews>
  <sheets>
    <sheet name="eBlock261分项报价清单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<sst xmlns="http://schemas.openxmlformats.org/spreadsheetml/2006/main" count="44" uniqueCount="43">
  <si>
    <t>系统总容量(MWh)</t>
  </si>
  <si>
    <r>
      <rPr>
        <b/>
        <sz val="10"/>
        <color rgb="FF000000"/>
        <rFont val="宋体"/>
        <charset val="134"/>
      </rPr>
      <t>序号</t>
    </r>
  </si>
  <si>
    <r>
      <rPr>
        <b/>
        <sz val="10"/>
        <color rgb="FF000000"/>
        <rFont val="宋体"/>
        <charset val="134"/>
      </rPr>
      <t>型号</t>
    </r>
  </si>
  <si>
    <r>
      <rPr>
        <b/>
        <sz val="10"/>
        <color rgb="FF000000"/>
        <rFont val="宋体"/>
        <charset val="134"/>
      </rPr>
      <t>规格参数</t>
    </r>
  </si>
  <si>
    <t>设备数量
（台）</t>
  </si>
  <si>
    <t>含税单价（元/Wh）</t>
  </si>
  <si>
    <t>含税总价（元）</t>
  </si>
  <si>
    <t>设备单价
（万元）</t>
  </si>
  <si>
    <r>
      <rPr>
        <b/>
        <sz val="10"/>
        <color rgb="FF000000"/>
        <rFont val="宋体"/>
        <charset val="134"/>
      </rPr>
      <t>备注</t>
    </r>
  </si>
  <si>
    <r>
      <rPr>
        <b/>
        <sz val="10"/>
        <color rgb="FF000000"/>
        <rFont val="宋体"/>
        <charset val="134"/>
      </rPr>
      <t>智慧能量块</t>
    </r>
  </si>
  <si>
    <t>eBlock-261
(131kW/261kWh)</t>
  </si>
  <si>
    <r>
      <rPr>
        <b/>
        <sz val="10"/>
        <color rgb="FF000000"/>
        <rFont val="宋体"/>
        <charset val="134"/>
      </rPr>
      <t>采用</t>
    </r>
    <r>
      <rPr>
        <b/>
        <sz val="10"/>
        <color rgb="FF000000"/>
        <rFont val="Times New Roman"/>
        <charset val="134"/>
      </rPr>
      <t>3.2V 314Ah</t>
    </r>
    <r>
      <rPr>
        <b/>
        <sz val="10"/>
        <color rgb="FF000000"/>
        <rFont val="宋体"/>
        <charset val="134"/>
      </rPr>
      <t>磷酸铁锂电芯，持续放电倍率</t>
    </r>
    <r>
      <rPr>
        <b/>
        <sz val="10"/>
        <color rgb="FF000000"/>
        <rFont val="Times New Roman"/>
        <charset val="134"/>
      </rPr>
      <t>0.5P</t>
    </r>
    <r>
      <rPr>
        <b/>
        <sz val="10"/>
        <color rgb="FF000000"/>
        <rFont val="宋体"/>
        <charset val="134"/>
      </rPr>
      <t>，容量为261.248</t>
    </r>
    <r>
      <rPr>
        <b/>
        <sz val="10"/>
        <color rgb="FF000000"/>
        <rFont val="Times New Roman"/>
        <charset val="134"/>
      </rPr>
      <t>kWh</t>
    </r>
    <r>
      <rPr>
        <b/>
        <sz val="10"/>
        <color rgb="FF000000"/>
        <rFont val="宋体"/>
        <charset val="134"/>
      </rPr>
      <t>，额定功率135kW，交流输出380V/50Hz（三相四线），直流输入范围728V～936V；由1个电池簇组成（5个PACK组成，PACK成组方式1P52S），单簇串并联方式为1P</t>
    </r>
    <r>
      <rPr>
        <b/>
        <sz val="10"/>
        <color rgb="FF000000"/>
        <rFont val="Times New Roman"/>
        <charset val="134"/>
      </rPr>
      <t>260S</t>
    </r>
    <r>
      <rPr>
        <b/>
        <sz val="10"/>
        <color rgb="FF000000"/>
        <rFont val="宋体"/>
        <charset val="134"/>
      </rPr>
      <t>，含电池模块箱体，直流开关、</t>
    </r>
    <r>
      <rPr>
        <b/>
        <sz val="10"/>
        <color rgb="FF000000"/>
        <rFont val="Times New Roman"/>
        <charset val="134"/>
      </rPr>
      <t>BMS</t>
    </r>
    <r>
      <rPr>
        <b/>
        <sz val="10"/>
        <color rgb="FF000000"/>
        <rFont val="宋体"/>
        <charset val="134"/>
      </rPr>
      <t>系统、液冷系统、电池架及柜内设备间连接线缆等，含《储能柜体管理控制软件</t>
    </r>
    <r>
      <rPr>
        <b/>
        <sz val="10"/>
        <color rgb="FF000000"/>
        <rFont val="Times New Roman"/>
        <charset val="134"/>
      </rPr>
      <t>v1.0</t>
    </r>
    <r>
      <rPr>
        <b/>
        <sz val="10"/>
        <color rgb="FF000000"/>
        <rFont val="宋体"/>
        <charset val="134"/>
      </rPr>
      <t>》</t>
    </r>
  </si>
  <si>
    <t>电池PACK</t>
  </si>
  <si>
    <t>PACK-A4</t>
  </si>
  <si>
    <t>采用LFP314Ah电芯，成组方式1P52S</t>
  </si>
  <si>
    <r>
      <rPr>
        <sz val="10"/>
        <color rgb="FF000000"/>
        <rFont val="Times New Roman"/>
        <charset val="134"/>
      </rPr>
      <t>PCS</t>
    </r>
    <r>
      <rPr>
        <sz val="10"/>
        <color rgb="FF000000"/>
        <rFont val="宋体"/>
        <charset val="134"/>
      </rPr>
      <t>系统</t>
    </r>
  </si>
  <si>
    <t>PCS1000G2</t>
  </si>
  <si>
    <t>组串式模块化储能变流器（额定功率135kW降额至131kW使用）</t>
  </si>
  <si>
    <t>热管理系统</t>
  </si>
  <si>
    <t>液冷</t>
  </si>
  <si>
    <r>
      <rPr>
        <sz val="10"/>
        <color rgb="FF000000"/>
        <rFont val="Times New Roman"/>
        <charset val="134"/>
      </rPr>
      <t>BCS</t>
    </r>
    <r>
      <rPr>
        <sz val="10"/>
        <color rgb="FF000000"/>
        <rFont val="宋体"/>
        <charset val="134"/>
      </rPr>
      <t>控制软件</t>
    </r>
  </si>
  <si>
    <r>
      <rPr>
        <sz val="10"/>
        <color rgb="FF000000"/>
        <rFont val="宋体"/>
        <charset val="134"/>
      </rPr>
      <t>储能柜体管理控制软件</t>
    </r>
    <r>
      <rPr>
        <sz val="10"/>
        <color rgb="FF000000"/>
        <rFont val="Times New Roman"/>
        <charset val="134"/>
      </rPr>
      <t>v1.0</t>
    </r>
  </si>
  <si>
    <r>
      <rPr>
        <sz val="10"/>
        <color theme="1"/>
        <rFont val="宋体"/>
        <charset val="134"/>
      </rPr>
      <t>以软件形式集成在</t>
    </r>
    <r>
      <rPr>
        <sz val="10"/>
        <color theme="1"/>
        <rFont val="Times New Roman"/>
        <charset val="134"/>
      </rPr>
      <t>eBlock</t>
    </r>
    <r>
      <rPr>
        <sz val="10"/>
        <color theme="1"/>
        <rFont val="宋体"/>
        <charset val="134"/>
      </rPr>
      <t>中</t>
    </r>
  </si>
  <si>
    <r>
      <rPr>
        <sz val="10"/>
        <color rgb="FF000000"/>
        <rFont val="宋体"/>
        <charset val="134"/>
      </rPr>
      <t>能量块柜体集成</t>
    </r>
  </si>
  <si>
    <t>防腐等级C3
防护等级IP55</t>
  </si>
  <si>
    <t>宽*深*高（mm）：1000*1350*2400，包含电池模组加工、PACK集成、柜体集成等</t>
  </si>
  <si>
    <t>智慧能量云</t>
  </si>
  <si>
    <t>eMind</t>
  </si>
  <si>
    <t>云端部署含Web端和APP
（配置定向流量卡，首年免费，到期由甲方自行续缴流量费，仅支持设备与eMind之间数据传送，如有其他数据传送需求，则甲方自行配置开放性流量卡）</t>
  </si>
  <si>
    <r>
      <rPr>
        <b/>
        <sz val="10.5"/>
        <color theme="1"/>
        <rFont val="Calibri"/>
        <charset val="134"/>
      </rPr>
      <t>EPC</t>
    </r>
    <r>
      <rPr>
        <b/>
        <sz val="10.5"/>
        <color theme="1"/>
        <rFont val="宋体"/>
        <charset val="134"/>
      </rPr>
      <t>物资</t>
    </r>
  </si>
  <si>
    <t>/</t>
  </si>
  <si>
    <t>含eLink-3000+交换机+eBlock间网线</t>
  </si>
  <si>
    <t>eLink-3000</t>
  </si>
  <si>
    <t>ESCC3000-UMC</t>
  </si>
  <si>
    <t>每个阵列一台</t>
  </si>
  <si>
    <t>集群控制软件</t>
  </si>
  <si>
    <t>以软件形式集成在eLink3000中</t>
  </si>
  <si>
    <t>交换机</t>
  </si>
  <si>
    <r>
      <rPr>
        <sz val="10"/>
        <color theme="1"/>
        <rFont val="宋体"/>
        <charset val="134"/>
      </rPr>
      <t>单个方阵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台及以上</t>
    </r>
    <r>
      <rPr>
        <sz val="10"/>
        <color theme="1"/>
        <rFont val="Times New Roman"/>
        <charset val="134"/>
      </rPr>
      <t>eBlock</t>
    </r>
    <r>
      <rPr>
        <sz val="10"/>
        <color theme="1"/>
        <rFont val="宋体"/>
        <charset val="134"/>
      </rPr>
      <t>配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台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口交换机，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台及以下不配置交换机</t>
    </r>
  </si>
  <si>
    <t>线缆及附件</t>
  </si>
  <si>
    <r>
      <rPr>
        <sz val="10"/>
        <color theme="1"/>
        <rFont val="宋体"/>
        <charset val="134"/>
      </rPr>
      <t>eBlock</t>
    </r>
    <r>
      <rPr>
        <b/>
        <sz val="10"/>
        <color rgb="FF000000"/>
        <rFont val="宋体"/>
        <charset val="134"/>
      </rPr>
      <t>间通讯线</t>
    </r>
  </si>
  <si>
    <t>合计</t>
  </si>
  <si>
    <r>
      <rPr>
        <sz val="11"/>
        <color theme="1"/>
        <rFont val="宋体"/>
        <charset val="134"/>
      </rPr>
      <t>注：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、以上报价含设备运输费用，但不含设备安装及系统并网接入的电力线缆费用；
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、报价含</t>
    </r>
    <r>
      <rPr>
        <sz val="11"/>
        <color theme="1"/>
        <rFont val="Times New Roman"/>
        <charset val="134"/>
      </rPr>
      <t>13%</t>
    </r>
    <r>
      <rPr>
        <sz val="11"/>
        <color theme="1"/>
        <rFont val="宋体"/>
        <charset val="134"/>
      </rPr>
      <t xml:space="preserve">增值税；
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、本报价最终解释权归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西安奇点能源股份有限公司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</si>
</sst>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);[Red]\(0.000\)"/>
    <numFmt numFmtId="178" formatCode="0.00_ "/>
    <numFmt numFmtId="179" formatCode="[DBNum2][$RMB]General;[Red][DBNum2][$RMB]General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color rgb="FF000000"/>
      <name val="Times New Roman"/>
      <charset val="134"/>
    </font>
    <font>
      <b/>
      <sz val="10"/>
      <color rgb="FF000000"/>
      <name val="宋体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FF0000"/>
      <name val="Times New Roman"/>
      <charset val="134"/>
    </font>
    <font>
      <b/>
      <sz val="10"/>
      <color rgb="FFFF0000"/>
      <name val="Times New Roman"/>
      <charset val="134"/>
    </font>
    <font>
      <b/>
      <sz val="10.5"/>
      <color theme="1"/>
      <name val="Calibri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 wrapText="1"/>
    </xf>
    <xf numFmtId="177" fontId="9" fillId="2" borderId="3" xfId="0" applyNumberFormat="1" applyFont="1" applyFill="1" applyBorder="1" applyAlignment="1">
      <alignment horizontal="center" vertical="center" wrapText="1"/>
    </xf>
    <xf numFmtId="177" fontId="10" fillId="2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179" fontId="4" fillId="0" borderId="3" xfId="0" applyNumberFormat="1" applyFont="1" applyBorder="1" applyAlignment="1">
      <alignment horizontal="left" vertical="center" wrapText="1"/>
    </xf>
    <xf numFmtId="179" fontId="3" fillId="0" borderId="3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I17"/>
  <sheetViews>
    <sheetView tabSelected="1" zoomScale="115" zoomScaleNormal="115" topLeftCell="C1" workbookViewId="0">
      <selection activeCell="I9" sqref="I9"/>
    </sheetView>
  </sheetViews>
  <sheetFormatPr defaultColWidth="9" defaultRowHeight="14.1"/>
  <cols>
    <col min="2" max="2" width="4.72972972972973" customWidth="1"/>
    <col min="3" max="3" width="17.5405405405405" customWidth="1"/>
    <col min="4" max="4" width="16.0900900900901" customWidth="1"/>
    <col min="5" max="5" width="8.72972972972973" customWidth="1"/>
    <col min="6" max="6" width="11.5405405405405" customWidth="1"/>
    <col min="7" max="7" width="13.5405405405405" customWidth="1"/>
    <col min="8" max="8" width="10.6306306306306" customWidth="1"/>
    <col min="9" max="9" width="79" customWidth="1"/>
  </cols>
  <sheetData>
    <row r="2" ht="28" customHeight="1" spans="2:9">
      <c r="B2" s="2" t="s">
        <v>0</v>
      </c>
      <c r="C2" s="3"/>
      <c r="D2" s="4">
        <v>2</v>
      </c>
      <c r="E2" s="5"/>
      <c r="F2" s="5"/>
      <c r="G2" s="5"/>
      <c r="H2" s="5"/>
      <c r="I2" s="23"/>
    </row>
    <row r="3" ht="35" customHeight="1" spans="2:9">
      <c r="B3" s="6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6" t="s">
        <v>8</v>
      </c>
    </row>
    <row r="4" ht="49.7" spans="2:9">
      <c r="B4" s="8">
        <v>1</v>
      </c>
      <c r="C4" s="6" t="s">
        <v>9</v>
      </c>
      <c r="D4" s="6" t="s">
        <v>10</v>
      </c>
      <c r="E4" s="9">
        <f>ROUNDUP(D2/0.261,0)</f>
        <v>8</v>
      </c>
      <c r="F4" s="10">
        <f>SUM(F5:F9)</f>
        <v>0</v>
      </c>
      <c r="G4" s="9">
        <f>F4*D2*1000000</f>
        <v>0</v>
      </c>
      <c r="H4" s="11">
        <f t="shared" ref="H4:H11" si="0">G4/E4/10000</f>
        <v>0</v>
      </c>
      <c r="I4" s="24" t="s">
        <v>11</v>
      </c>
    </row>
    <row r="5" spans="2:9">
      <c r="B5" s="12">
        <v>1.1</v>
      </c>
      <c r="C5" s="13" t="s">
        <v>12</v>
      </c>
      <c r="D5" s="14" t="s">
        <v>13</v>
      </c>
      <c r="E5" s="15">
        <f>E4*5</f>
        <v>40</v>
      </c>
      <c r="F5" s="16">
        <v>0</v>
      </c>
      <c r="G5" s="9">
        <f>F5*D2*1000000</f>
        <v>0</v>
      </c>
      <c r="H5" s="11">
        <f t="shared" si="0"/>
        <v>0</v>
      </c>
      <c r="I5" s="25" t="s">
        <v>14</v>
      </c>
    </row>
    <row r="6" spans="2:9">
      <c r="B6" s="12">
        <v>1.2</v>
      </c>
      <c r="C6" s="14" t="s">
        <v>15</v>
      </c>
      <c r="D6" s="14" t="s">
        <v>16</v>
      </c>
      <c r="E6" s="15">
        <f>E4*1</f>
        <v>8</v>
      </c>
      <c r="F6" s="16">
        <v>0</v>
      </c>
      <c r="G6" s="9">
        <f>F6*D2*1000000</f>
        <v>0</v>
      </c>
      <c r="H6" s="11">
        <f t="shared" si="0"/>
        <v>0</v>
      </c>
      <c r="I6" s="25" t="s">
        <v>17</v>
      </c>
    </row>
    <row r="7" spans="2:9">
      <c r="B7" s="12">
        <v>1.3</v>
      </c>
      <c r="C7" s="13" t="s">
        <v>18</v>
      </c>
      <c r="D7" s="13" t="s">
        <v>19</v>
      </c>
      <c r="E7" s="15">
        <f>E4</f>
        <v>8</v>
      </c>
      <c r="F7" s="16">
        <v>0</v>
      </c>
      <c r="G7" s="9">
        <f>F7*D2*1000000</f>
        <v>0</v>
      </c>
      <c r="H7" s="11">
        <f t="shared" si="0"/>
        <v>0</v>
      </c>
      <c r="I7" s="25"/>
    </row>
    <row r="8" ht="25.3" spans="2:9">
      <c r="B8" s="12">
        <v>1.4</v>
      </c>
      <c r="C8" s="14" t="s">
        <v>20</v>
      </c>
      <c r="D8" s="14" t="s">
        <v>21</v>
      </c>
      <c r="E8" s="15">
        <f>E4</f>
        <v>8</v>
      </c>
      <c r="F8" s="16">
        <v>0</v>
      </c>
      <c r="G8" s="9">
        <f>F8*D2*1000000</f>
        <v>0</v>
      </c>
      <c r="H8" s="11">
        <f t="shared" si="0"/>
        <v>0</v>
      </c>
      <c r="I8" s="25" t="s">
        <v>22</v>
      </c>
    </row>
    <row r="9" ht="24" customHeight="1" spans="2:9">
      <c r="B9" s="12">
        <v>1.5</v>
      </c>
      <c r="C9" s="14" t="s">
        <v>23</v>
      </c>
      <c r="D9" s="13" t="s">
        <v>24</v>
      </c>
      <c r="E9" s="15">
        <f>E4</f>
        <v>8</v>
      </c>
      <c r="F9" s="16">
        <v>0</v>
      </c>
      <c r="G9" s="9">
        <f>F9*D2*1000000</f>
        <v>0</v>
      </c>
      <c r="H9" s="11">
        <f t="shared" si="0"/>
        <v>0</v>
      </c>
      <c r="I9" s="25" t="s">
        <v>25</v>
      </c>
    </row>
    <row r="10" s="1" customFormat="1" ht="37.3" spans="2:9">
      <c r="B10" s="8">
        <v>2</v>
      </c>
      <c r="C10" s="7" t="s">
        <v>26</v>
      </c>
      <c r="D10" s="6" t="s">
        <v>27</v>
      </c>
      <c r="E10" s="9">
        <v>1</v>
      </c>
      <c r="F10" s="17">
        <v>0</v>
      </c>
      <c r="G10" s="15">
        <f>F10*D2*1000000</f>
        <v>0</v>
      </c>
      <c r="H10" s="18">
        <f t="shared" si="0"/>
        <v>0</v>
      </c>
      <c r="I10" s="26" t="s">
        <v>28</v>
      </c>
    </row>
    <row r="11" ht="14.15" spans="2:9">
      <c r="B11" s="8">
        <v>3</v>
      </c>
      <c r="C11" s="19" t="s">
        <v>29</v>
      </c>
      <c r="D11" s="6" t="s">
        <v>30</v>
      </c>
      <c r="E11" s="9">
        <v>1</v>
      </c>
      <c r="F11" s="17"/>
      <c r="G11" s="9">
        <f>SUM(G12:G15)</f>
        <v>0</v>
      </c>
      <c r="H11" s="11">
        <f t="shared" si="0"/>
        <v>0</v>
      </c>
      <c r="I11" s="25" t="s">
        <v>31</v>
      </c>
    </row>
    <row r="12" s="1" customFormat="1" ht="30" customHeight="1" spans="2:9">
      <c r="B12" s="12">
        <v>3.1</v>
      </c>
      <c r="C12" s="14" t="s">
        <v>32</v>
      </c>
      <c r="D12" s="6" t="s">
        <v>33</v>
      </c>
      <c r="E12" s="9">
        <v>1</v>
      </c>
      <c r="F12" s="10"/>
      <c r="G12" s="9"/>
      <c r="H12" s="9"/>
      <c r="I12" s="27" t="s">
        <v>34</v>
      </c>
    </row>
    <row r="13" s="1" customFormat="1" ht="30" customHeight="1" spans="2:9">
      <c r="B13" s="12">
        <v>3.2</v>
      </c>
      <c r="C13" s="14" t="s">
        <v>35</v>
      </c>
      <c r="D13" s="6" t="s">
        <v>30</v>
      </c>
      <c r="E13" s="9">
        <v>1</v>
      </c>
      <c r="F13" s="10"/>
      <c r="G13" s="9"/>
      <c r="H13" s="9"/>
      <c r="I13" s="25" t="s">
        <v>36</v>
      </c>
    </row>
    <row r="14" s="1" customFormat="1" ht="30" customHeight="1" spans="2:9">
      <c r="B14" s="12">
        <v>3.3</v>
      </c>
      <c r="C14" s="20" t="s">
        <v>37</v>
      </c>
      <c r="D14" s="6"/>
      <c r="E14" s="9">
        <v>1</v>
      </c>
      <c r="F14" s="10"/>
      <c r="G14" s="9"/>
      <c r="H14" s="9"/>
      <c r="I14" s="25" t="s">
        <v>38</v>
      </c>
    </row>
    <row r="15" s="1" customFormat="1" ht="30" customHeight="1" spans="2:9">
      <c r="B15" s="12">
        <v>3.4</v>
      </c>
      <c r="C15" s="13" t="s">
        <v>39</v>
      </c>
      <c r="D15" s="6"/>
      <c r="E15" s="9">
        <v>1</v>
      </c>
      <c r="F15" s="10"/>
      <c r="G15" s="9"/>
      <c r="H15" s="9"/>
      <c r="I15" s="25" t="s">
        <v>40</v>
      </c>
    </row>
    <row r="16" s="1" customFormat="1" ht="30" customHeight="1" spans="2:9">
      <c r="B16" s="7" t="s">
        <v>41</v>
      </c>
      <c r="C16" s="6"/>
      <c r="D16" s="6"/>
      <c r="E16" s="9"/>
      <c r="F16" s="10">
        <f>F4+F10+F11</f>
        <v>0</v>
      </c>
      <c r="G16" s="9">
        <f>G4+G10+G11</f>
        <v>0</v>
      </c>
      <c r="H16" s="9"/>
      <c r="I16" s="28">
        <f>G16</f>
        <v>0</v>
      </c>
    </row>
    <row r="17" ht="42" customHeight="1" spans="2:9">
      <c r="B17" s="21" t="s">
        <v>42</v>
      </c>
      <c r="C17" s="22"/>
      <c r="D17" s="22"/>
      <c r="E17" s="22"/>
      <c r="F17" s="22"/>
      <c r="G17" s="22"/>
      <c r="H17" s="22"/>
      <c r="I17" s="22"/>
    </row>
  </sheetData>
  <mergeCells count="4">
    <mergeCell ref="B2:C2"/>
    <mergeCell ref="D2:I2"/>
    <mergeCell ref="B16:D16"/>
    <mergeCell ref="B17:I17"/>
  </mergeCell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eBlock261分项报价清单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97671</dc:creator>
  <cp:lastModifiedBy>LiHui</cp:lastModifiedBy>
  <dcterms:created xsi:type="dcterms:W3CDTF">2025-01-21T06:20:00Z</dcterms:created>
  <dcterms:modified xsi:type="dcterms:W3CDTF">2025-03-07T03:28:55Z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0087C920CEA641D4AA899F494073A6B0_11</vt:lpwstr>
  </property>
  <property fmtid="{D5CDD505-2E9C-101B-9397-08002B2CF9AE}" pid="3" name="KSOProductBuildVer">
    <vt:lpwstr>2052-12.1.0.20305</vt:lpwstr>
  </property>
</Properties>
</file>